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<sst xmlns="http://schemas.openxmlformats.org/spreadsheetml/2006/main" count="73" uniqueCount="73">
  <si>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t>附件1</t>
  </si>
  <si>
    <t>2021年全日制硕士研究生学业奖学金指标分配表</t>
  </si>
  <si>
    <t>序号</t>
  </si>
  <si>
    <t>二级培养单位</t>
  </si>
  <si>
    <t>70%计算指标数</t>
  </si>
  <si>
    <t>“专项计划”指标数</t>
  </si>
  <si>
    <t>总指标数</t>
  </si>
  <si>
    <t>强军计划</t>
  </si>
  <si>
    <t>少骨计划</t>
  </si>
  <si>
    <t>01</t>
  </si>
  <si>
    <t>公共管理学院</t>
  </si>
  <si>
    <t>02</t>
  </si>
  <si>
    <t>经济与工商管理学院</t>
  </si>
  <si>
    <t>03</t>
  </si>
  <si>
    <t>管理科学与房地产学院</t>
  </si>
  <si>
    <t>04</t>
  </si>
  <si>
    <t>外国语学院</t>
  </si>
  <si>
    <t>05</t>
  </si>
  <si>
    <t>艺术学院</t>
  </si>
  <si>
    <t>06</t>
  </si>
  <si>
    <t>数学与统计学院</t>
  </si>
  <si>
    <t>07</t>
  </si>
  <si>
    <t>机械与运载工程学院</t>
  </si>
  <si>
    <t>08</t>
  </si>
  <si>
    <t>光电工程学院</t>
  </si>
  <si>
    <t>09</t>
  </si>
  <si>
    <t>材料科学与工程学院</t>
  </si>
  <si>
    <t>10</t>
  </si>
  <si>
    <t>能源与动力工程学院</t>
  </si>
  <si>
    <t>11</t>
  </si>
  <si>
    <t>电气工程学院</t>
  </si>
  <si>
    <t>12</t>
  </si>
  <si>
    <t>微电子与通信工程学院</t>
  </si>
  <si>
    <t>13</t>
  </si>
  <si>
    <t>自动化学院</t>
  </si>
  <si>
    <t>14</t>
  </si>
  <si>
    <t>计算机学院</t>
  </si>
  <si>
    <t>15</t>
  </si>
  <si>
    <t>建筑城规学院</t>
  </si>
  <si>
    <t>16</t>
  </si>
  <si>
    <t>土木工程学院</t>
  </si>
  <si>
    <t>17</t>
  </si>
  <si>
    <t>环境与生态学院</t>
  </si>
  <si>
    <t>18</t>
  </si>
  <si>
    <t>化学化工学院</t>
  </si>
  <si>
    <t>19</t>
  </si>
  <si>
    <t>生物工程学院</t>
  </si>
  <si>
    <t>20</t>
  </si>
  <si>
    <t>资源与安全学院</t>
  </si>
  <si>
    <t>21</t>
  </si>
  <si>
    <t>体育学院</t>
  </si>
  <si>
    <t>22</t>
  </si>
  <si>
    <t>美视电影学院</t>
  </si>
  <si>
    <t>23</t>
  </si>
  <si>
    <t>法学院</t>
  </si>
  <si>
    <t>24</t>
  </si>
  <si>
    <t>大数据与软件学院</t>
  </si>
  <si>
    <t>25</t>
  </si>
  <si>
    <t>新闻学院</t>
  </si>
  <si>
    <t>26</t>
  </si>
  <si>
    <t>生命科学学院</t>
  </si>
  <si>
    <t>27</t>
  </si>
  <si>
    <t>物理学院</t>
  </si>
  <si>
    <t>28</t>
  </si>
  <si>
    <t>人文社会科学高等研究院</t>
  </si>
  <si>
    <t>29</t>
  </si>
  <si>
    <t>药学院</t>
  </si>
  <si>
    <t>30</t>
  </si>
  <si>
    <t>航空航天学院</t>
  </si>
  <si>
    <t>马克思主义学院</t>
  </si>
  <si>
    <t>医学院</t>
  </si>
  <si>
    <t>总计</t>
  </si>
  <si>
    <t>系统数据动态变化，此次指标分配依据2021年9月10日MIS系统后台数据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</si>
</sst>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华文细黑"/>
      <family val="0"/>
    </font>
    <font>
      <sz val="12"/>
      <color indexed="8"/>
      <name val="华文细黑"/>
      <family val="0"/>
    </font>
    <font>
      <sz val="20"/>
      <color indexed="8"/>
      <name val="华文细黑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细黑"/>
      <family val="0"/>
    </font>
    <font>
      <sz val="12"/>
      <color theme="1"/>
      <name val="华文细黑"/>
      <family val="0"/>
    </font>
    <font>
      <sz val="20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3398;&#19994;&#22870;&#38468;&#20214;1&#35745;&#3163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.9.10补助发放相关信息"/>
      <sheetName val="学硕专硕（依据2021.9.10补助发放相关信息）"/>
      <sheetName val="少干、强军（依据2021.9.10补助发放相关信息）"/>
      <sheetName val="透视学硕专硕人数"/>
      <sheetName val="透视少干、强军人数"/>
      <sheetName val="附件1指标计算版（2021.9.14）"/>
      <sheetName val="附件1 发布版"/>
    </sheetNames>
    <sheetDataSet>
      <sheetData sheetId="5">
        <row r="2">
          <cell r="B2" t="str">
            <v>学院</v>
          </cell>
          <cell r="C2" t="str">
            <v>2019.2020年学硕</v>
          </cell>
          <cell r="D2" t="str">
            <v>2019.2020年专硕</v>
          </cell>
          <cell r="E2" t="str">
            <v>硕士总数</v>
          </cell>
          <cell r="F2" t="str">
            <v>参评总人数</v>
          </cell>
          <cell r="G2" t="str">
            <v>70%计算指标</v>
          </cell>
          <cell r="H2" t="str">
            <v>70%计算指标（人）</v>
          </cell>
          <cell r="I2" t="str">
            <v>“专项计划”专项指标</v>
          </cell>
        </row>
        <row r="3">
          <cell r="I3" t="str">
            <v>强军</v>
          </cell>
          <cell r="J3" t="str">
            <v>少骨</v>
          </cell>
        </row>
        <row r="4">
          <cell r="B4" t="str">
            <v>公共管理学院</v>
          </cell>
          <cell r="C4">
            <v>164</v>
          </cell>
          <cell r="D4">
            <v>24</v>
          </cell>
          <cell r="E4">
            <v>188</v>
          </cell>
          <cell r="F4">
            <v>188</v>
          </cell>
          <cell r="G4">
            <v>131.6</v>
          </cell>
          <cell r="H4">
            <v>132</v>
          </cell>
          <cell r="I4">
            <v>0</v>
          </cell>
          <cell r="J4">
            <v>6</v>
          </cell>
        </row>
        <row r="5">
          <cell r="B5" t="str">
            <v>经济与工商管理学院</v>
          </cell>
          <cell r="C5">
            <v>230</v>
          </cell>
          <cell r="D5">
            <v>225</v>
          </cell>
          <cell r="E5">
            <v>455</v>
          </cell>
          <cell r="F5">
            <v>455</v>
          </cell>
          <cell r="G5">
            <v>318.5</v>
          </cell>
          <cell r="H5">
            <v>319</v>
          </cell>
          <cell r="I5">
            <v>0</v>
          </cell>
          <cell r="J5">
            <v>13</v>
          </cell>
        </row>
        <row r="6">
          <cell r="B6" t="str">
            <v>管理科学与房地产学院</v>
          </cell>
          <cell r="C6">
            <v>148</v>
          </cell>
          <cell r="D6">
            <v>142</v>
          </cell>
          <cell r="E6">
            <v>290</v>
          </cell>
          <cell r="F6">
            <v>290</v>
          </cell>
          <cell r="G6">
            <v>203</v>
          </cell>
          <cell r="H6">
            <v>203</v>
          </cell>
          <cell r="I6">
            <v>0</v>
          </cell>
          <cell r="J6">
            <v>2</v>
          </cell>
        </row>
        <row r="7">
          <cell r="B7" t="str">
            <v>外国语学院</v>
          </cell>
          <cell r="C7">
            <v>88</v>
          </cell>
          <cell r="D7">
            <v>63</v>
          </cell>
          <cell r="E7">
            <v>151</v>
          </cell>
          <cell r="F7">
            <v>144</v>
          </cell>
          <cell r="G7">
            <v>100.8</v>
          </cell>
          <cell r="H7">
            <v>101</v>
          </cell>
          <cell r="I7">
            <v>0</v>
          </cell>
          <cell r="J7">
            <v>1</v>
          </cell>
        </row>
        <row r="8">
          <cell r="B8" t="str">
            <v>艺术学院</v>
          </cell>
          <cell r="C8">
            <v>50</v>
          </cell>
          <cell r="D8">
            <v>57</v>
          </cell>
          <cell r="E8">
            <v>107</v>
          </cell>
          <cell r="F8">
            <v>107</v>
          </cell>
          <cell r="G8">
            <v>74.89999999999999</v>
          </cell>
          <cell r="H8">
            <v>75</v>
          </cell>
          <cell r="I8">
            <v>0</v>
          </cell>
          <cell r="J8">
            <v>1</v>
          </cell>
        </row>
        <row r="9">
          <cell r="B9" t="str">
            <v>数学与统计学院</v>
          </cell>
          <cell r="C9">
            <v>93</v>
          </cell>
          <cell r="D9">
            <v>49</v>
          </cell>
          <cell r="E9">
            <v>142</v>
          </cell>
          <cell r="F9">
            <v>142</v>
          </cell>
          <cell r="G9">
            <v>99.39999999999999</v>
          </cell>
          <cell r="H9">
            <v>100</v>
          </cell>
          <cell r="I9">
            <v>0</v>
          </cell>
          <cell r="J9">
            <v>0</v>
          </cell>
        </row>
        <row r="10">
          <cell r="B10" t="str">
            <v>机械与运载工程学院</v>
          </cell>
          <cell r="C10">
            <v>378</v>
          </cell>
          <cell r="D10">
            <v>555</v>
          </cell>
          <cell r="E10">
            <v>933</v>
          </cell>
          <cell r="F10">
            <v>933</v>
          </cell>
          <cell r="G10">
            <v>653.0999999999999</v>
          </cell>
          <cell r="H10">
            <v>654</v>
          </cell>
          <cell r="I10">
            <v>0</v>
          </cell>
          <cell r="J10">
            <v>6</v>
          </cell>
        </row>
        <row r="11">
          <cell r="B11" t="str">
            <v>光电工程学院</v>
          </cell>
          <cell r="C11">
            <v>170</v>
          </cell>
          <cell r="D11">
            <v>107</v>
          </cell>
          <cell r="E11">
            <v>277</v>
          </cell>
          <cell r="F11">
            <v>277</v>
          </cell>
          <cell r="G11">
            <v>193.89999999999998</v>
          </cell>
          <cell r="H11">
            <v>194</v>
          </cell>
          <cell r="I11">
            <v>0</v>
          </cell>
          <cell r="J11">
            <v>0</v>
          </cell>
        </row>
        <row r="12">
          <cell r="B12" t="str">
            <v>材料科学与工程学院</v>
          </cell>
          <cell r="C12">
            <v>309</v>
          </cell>
          <cell r="D12">
            <v>183</v>
          </cell>
          <cell r="E12">
            <v>492</v>
          </cell>
          <cell r="F12">
            <v>492</v>
          </cell>
          <cell r="G12">
            <v>344.4</v>
          </cell>
          <cell r="H12">
            <v>345</v>
          </cell>
          <cell r="I12">
            <v>0</v>
          </cell>
          <cell r="J12">
            <v>0</v>
          </cell>
        </row>
        <row r="13">
          <cell r="B13" t="str">
            <v>能源与动力工程学院</v>
          </cell>
          <cell r="C13">
            <v>149</v>
          </cell>
          <cell r="D13">
            <v>95</v>
          </cell>
          <cell r="E13">
            <v>244</v>
          </cell>
          <cell r="F13">
            <v>244</v>
          </cell>
          <cell r="G13">
            <v>170.79999999999998</v>
          </cell>
          <cell r="H13">
            <v>171</v>
          </cell>
          <cell r="I13">
            <v>0</v>
          </cell>
          <cell r="J13">
            <v>0</v>
          </cell>
        </row>
        <row r="14">
          <cell r="B14" t="str">
            <v>电气工程学院</v>
          </cell>
          <cell r="C14">
            <v>233</v>
          </cell>
          <cell r="D14">
            <v>232</v>
          </cell>
          <cell r="E14">
            <v>465</v>
          </cell>
          <cell r="F14">
            <v>465</v>
          </cell>
          <cell r="G14">
            <v>325.5</v>
          </cell>
          <cell r="H14">
            <v>326</v>
          </cell>
          <cell r="I14">
            <v>0</v>
          </cell>
          <cell r="J14">
            <v>1</v>
          </cell>
        </row>
        <row r="15">
          <cell r="B15" t="str">
            <v>微电子与通信工程学院</v>
          </cell>
          <cell r="C15">
            <v>118</v>
          </cell>
          <cell r="D15">
            <v>149</v>
          </cell>
          <cell r="E15">
            <v>267</v>
          </cell>
          <cell r="F15">
            <v>267</v>
          </cell>
          <cell r="G15">
            <v>186.89999999999998</v>
          </cell>
          <cell r="H15">
            <v>187</v>
          </cell>
          <cell r="I15">
            <v>0</v>
          </cell>
          <cell r="J15">
            <v>1</v>
          </cell>
        </row>
        <row r="16">
          <cell r="B16" t="str">
            <v>自动化学院</v>
          </cell>
          <cell r="C16">
            <v>102</v>
          </cell>
          <cell r="D16">
            <v>176</v>
          </cell>
          <cell r="E16">
            <v>278</v>
          </cell>
          <cell r="F16">
            <v>278</v>
          </cell>
          <cell r="G16">
            <v>194.6</v>
          </cell>
          <cell r="H16">
            <v>195</v>
          </cell>
          <cell r="I16">
            <v>0</v>
          </cell>
          <cell r="J16">
            <v>2</v>
          </cell>
        </row>
        <row r="17">
          <cell r="B17" t="str">
            <v>计算机学院</v>
          </cell>
          <cell r="C17">
            <v>142</v>
          </cell>
          <cell r="D17">
            <v>165</v>
          </cell>
          <cell r="E17">
            <v>307</v>
          </cell>
          <cell r="F17">
            <v>307</v>
          </cell>
          <cell r="G17">
            <v>214.89999999999998</v>
          </cell>
          <cell r="H17">
            <v>215</v>
          </cell>
          <cell r="I17">
            <v>0</v>
          </cell>
          <cell r="J17">
            <v>0</v>
          </cell>
        </row>
        <row r="18">
          <cell r="B18" t="str">
            <v>建筑城规学院</v>
          </cell>
          <cell r="C18">
            <v>152</v>
          </cell>
          <cell r="D18">
            <v>244</v>
          </cell>
          <cell r="E18">
            <v>396</v>
          </cell>
          <cell r="F18">
            <v>396</v>
          </cell>
          <cell r="G18">
            <v>277.2</v>
          </cell>
          <cell r="H18">
            <v>278</v>
          </cell>
          <cell r="I18">
            <v>0</v>
          </cell>
          <cell r="J18">
            <v>7</v>
          </cell>
        </row>
        <row r="19">
          <cell r="B19" t="str">
            <v>土木工程学院</v>
          </cell>
          <cell r="C19">
            <v>326</v>
          </cell>
          <cell r="D19">
            <v>367</v>
          </cell>
          <cell r="E19">
            <v>693</v>
          </cell>
          <cell r="F19">
            <v>693</v>
          </cell>
          <cell r="G19">
            <v>485.09999999999997</v>
          </cell>
          <cell r="H19">
            <v>486</v>
          </cell>
          <cell r="I19">
            <v>0</v>
          </cell>
          <cell r="J19">
            <v>7</v>
          </cell>
        </row>
        <row r="20">
          <cell r="B20" t="str">
            <v>环境与生态学院</v>
          </cell>
          <cell r="C20">
            <v>192</v>
          </cell>
          <cell r="D20">
            <v>166</v>
          </cell>
          <cell r="E20">
            <v>358</v>
          </cell>
          <cell r="F20">
            <v>358</v>
          </cell>
          <cell r="G20">
            <v>250.6</v>
          </cell>
          <cell r="H20">
            <v>251</v>
          </cell>
          <cell r="I20">
            <v>0</v>
          </cell>
          <cell r="J20">
            <v>1</v>
          </cell>
        </row>
        <row r="21">
          <cell r="B21" t="str">
            <v>化学化工学院</v>
          </cell>
          <cell r="C21">
            <v>260</v>
          </cell>
          <cell r="D21">
            <v>72</v>
          </cell>
          <cell r="E21">
            <v>332</v>
          </cell>
          <cell r="F21">
            <v>332</v>
          </cell>
          <cell r="G21">
            <v>232.39999999999998</v>
          </cell>
          <cell r="H21">
            <v>233</v>
          </cell>
          <cell r="I21">
            <v>0</v>
          </cell>
          <cell r="J21">
            <v>0</v>
          </cell>
        </row>
        <row r="22">
          <cell r="B22" t="str">
            <v>生物工程学院</v>
          </cell>
          <cell r="C22">
            <v>199</v>
          </cell>
          <cell r="D22">
            <v>75</v>
          </cell>
          <cell r="E22">
            <v>274</v>
          </cell>
          <cell r="F22">
            <v>274</v>
          </cell>
          <cell r="G22">
            <v>191.79999999999998</v>
          </cell>
          <cell r="H22">
            <v>192</v>
          </cell>
          <cell r="I22">
            <v>0</v>
          </cell>
          <cell r="J22">
            <v>1</v>
          </cell>
        </row>
        <row r="23">
          <cell r="B23" t="str">
            <v>资源与安全学院</v>
          </cell>
          <cell r="C23">
            <v>102</v>
          </cell>
          <cell r="D23">
            <v>65</v>
          </cell>
          <cell r="E23">
            <v>167</v>
          </cell>
          <cell r="F23">
            <v>167</v>
          </cell>
          <cell r="G23">
            <v>116.89999999999999</v>
          </cell>
          <cell r="H23">
            <v>117</v>
          </cell>
          <cell r="I23">
            <v>0</v>
          </cell>
          <cell r="J23">
            <v>0</v>
          </cell>
        </row>
        <row r="24">
          <cell r="B24" t="str">
            <v>体育学院</v>
          </cell>
          <cell r="C24">
            <v>11</v>
          </cell>
          <cell r="D24">
            <v>27</v>
          </cell>
          <cell r="E24">
            <v>38</v>
          </cell>
          <cell r="F24">
            <v>38</v>
          </cell>
          <cell r="G24">
            <v>26.599999999999998</v>
          </cell>
          <cell r="H24">
            <v>27</v>
          </cell>
          <cell r="I24">
            <v>0</v>
          </cell>
          <cell r="J24">
            <v>0</v>
          </cell>
        </row>
        <row r="25">
          <cell r="B25" t="str">
            <v>美视电影学院</v>
          </cell>
          <cell r="C25">
            <v>48</v>
          </cell>
          <cell r="D25">
            <v>72</v>
          </cell>
          <cell r="E25">
            <v>120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</row>
        <row r="26">
          <cell r="B26" t="str">
            <v>法学院</v>
          </cell>
          <cell r="C26">
            <v>95</v>
          </cell>
          <cell r="D26">
            <v>241</v>
          </cell>
          <cell r="E26">
            <v>336</v>
          </cell>
          <cell r="F26">
            <v>336</v>
          </cell>
          <cell r="G26">
            <v>235.2</v>
          </cell>
          <cell r="H26">
            <v>236</v>
          </cell>
          <cell r="I26">
            <v>0</v>
          </cell>
          <cell r="J26">
            <v>5</v>
          </cell>
        </row>
        <row r="27">
          <cell r="B27" t="str">
            <v>大数据与软件学院</v>
          </cell>
          <cell r="C27">
            <v>55</v>
          </cell>
          <cell r="D27">
            <v>82</v>
          </cell>
          <cell r="E27">
            <v>137</v>
          </cell>
          <cell r="F27">
            <v>137</v>
          </cell>
          <cell r="G27">
            <v>95.89999999999999</v>
          </cell>
          <cell r="H27">
            <v>96</v>
          </cell>
          <cell r="I27">
            <v>0</v>
          </cell>
          <cell r="J27">
            <v>3</v>
          </cell>
        </row>
        <row r="28">
          <cell r="B28" t="str">
            <v>新闻学院</v>
          </cell>
          <cell r="C28">
            <v>32</v>
          </cell>
          <cell r="D28">
            <v>127</v>
          </cell>
          <cell r="E28">
            <v>159</v>
          </cell>
          <cell r="F28">
            <v>159</v>
          </cell>
          <cell r="G28">
            <v>111.3</v>
          </cell>
          <cell r="H28">
            <v>112</v>
          </cell>
          <cell r="I28">
            <v>0</v>
          </cell>
          <cell r="J28">
            <v>7</v>
          </cell>
        </row>
        <row r="29">
          <cell r="B29" t="str">
            <v>生命科学学院</v>
          </cell>
          <cell r="C29">
            <v>67</v>
          </cell>
          <cell r="D29">
            <v>0</v>
          </cell>
          <cell r="E29">
            <v>67</v>
          </cell>
          <cell r="F29">
            <v>67</v>
          </cell>
          <cell r="G29">
            <v>46.9</v>
          </cell>
          <cell r="H29">
            <v>47</v>
          </cell>
          <cell r="I29">
            <v>0</v>
          </cell>
          <cell r="J29">
            <v>0</v>
          </cell>
        </row>
        <row r="30">
          <cell r="B30" t="str">
            <v>物理学院</v>
          </cell>
          <cell r="C30">
            <v>96</v>
          </cell>
          <cell r="D30">
            <v>0</v>
          </cell>
          <cell r="E30">
            <v>96</v>
          </cell>
          <cell r="F30">
            <v>96</v>
          </cell>
          <cell r="G30">
            <v>67.19999999999999</v>
          </cell>
          <cell r="H30">
            <v>68</v>
          </cell>
          <cell r="I30">
            <v>0</v>
          </cell>
          <cell r="J30">
            <v>1</v>
          </cell>
        </row>
        <row r="31">
          <cell r="B31" t="str">
            <v>人文社会科学高等研究院</v>
          </cell>
          <cell r="C31">
            <v>70</v>
          </cell>
          <cell r="D31">
            <v>0</v>
          </cell>
          <cell r="E31">
            <v>70</v>
          </cell>
          <cell r="F31">
            <v>70</v>
          </cell>
          <cell r="G31">
            <v>49</v>
          </cell>
          <cell r="H31">
            <v>49</v>
          </cell>
          <cell r="I31">
            <v>0</v>
          </cell>
          <cell r="J31">
            <v>1</v>
          </cell>
        </row>
        <row r="32">
          <cell r="B32" t="str">
            <v>药学院</v>
          </cell>
          <cell r="C32">
            <v>94</v>
          </cell>
          <cell r="D32">
            <v>0</v>
          </cell>
          <cell r="E32">
            <v>94</v>
          </cell>
          <cell r="F32">
            <v>94</v>
          </cell>
          <cell r="G32">
            <v>65.8</v>
          </cell>
          <cell r="H32">
            <v>66</v>
          </cell>
          <cell r="I32">
            <v>0</v>
          </cell>
          <cell r="J32">
            <v>0</v>
          </cell>
        </row>
        <row r="33">
          <cell r="B33" t="str">
            <v>航空航天学院</v>
          </cell>
          <cell r="C33">
            <v>59</v>
          </cell>
          <cell r="D33">
            <v>47</v>
          </cell>
          <cell r="E33">
            <v>106</v>
          </cell>
          <cell r="F33">
            <v>106</v>
          </cell>
          <cell r="G33">
            <v>74.19999999999999</v>
          </cell>
          <cell r="H33">
            <v>75</v>
          </cell>
          <cell r="I33">
            <v>0</v>
          </cell>
          <cell r="J33">
            <v>0</v>
          </cell>
        </row>
        <row r="34">
          <cell r="B34" t="str">
            <v>汽车工程学院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应用技术学院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汽车协同创新中心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马克思主义学院</v>
          </cell>
          <cell r="C37">
            <v>78</v>
          </cell>
          <cell r="D37">
            <v>0</v>
          </cell>
          <cell r="E37">
            <v>78</v>
          </cell>
          <cell r="F37">
            <v>78</v>
          </cell>
          <cell r="G37">
            <v>54.599999999999994</v>
          </cell>
          <cell r="H37">
            <v>55</v>
          </cell>
          <cell r="I37">
            <v>0</v>
          </cell>
          <cell r="J37">
            <v>1</v>
          </cell>
        </row>
        <row r="38">
          <cell r="B38" t="str">
            <v>医学院</v>
          </cell>
          <cell r="C38">
            <v>60</v>
          </cell>
          <cell r="D38">
            <v>0</v>
          </cell>
          <cell r="E38">
            <v>60</v>
          </cell>
          <cell r="F38">
            <v>60</v>
          </cell>
          <cell r="G38">
            <v>42</v>
          </cell>
          <cell r="H38">
            <v>42</v>
          </cell>
          <cell r="I38">
            <v>0</v>
          </cell>
          <cell r="J38">
            <v>0</v>
          </cell>
        </row>
        <row r="39">
          <cell r="B39" t="str">
            <v>总计</v>
          </cell>
          <cell r="C39">
            <v>4370</v>
          </cell>
          <cell r="D39">
            <v>3807</v>
          </cell>
          <cell r="E39">
            <v>8177</v>
          </cell>
          <cell r="F39">
            <v>8050</v>
          </cell>
          <cell r="G39">
            <v>5635</v>
          </cell>
          <cell r="H39">
            <v>5647</v>
          </cell>
          <cell r="I39">
            <v>0</v>
          </cell>
          <cell r="J39">
            <v>76</v>
          </cell>
        </row>
        <row r="43">
          <cell r="B43" t="str">
            <v>备注：学院学业奖指标下拨为2019级和2020级全日制非定向学生总数*70%。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1" sqref="A1:F1"/>
    </sheetView>
  </sheetViews>
  <sheetFormatPr defaultColWidth="9.00390625" defaultRowHeight="16.5" customHeight="1"/>
  <cols>
    <col min="1" max="1" width="6.375" style="1" customWidth="1"/>
    <col min="2" max="2" width="22.75390625" style="1" customWidth="1"/>
    <col min="3" max="3" width="15.875" style="1" customWidth="1"/>
    <col min="4" max="4" width="11.375" style="1" customWidth="1"/>
    <col min="5" max="5" width="11.00390625" style="1" customWidth="1"/>
    <col min="6" max="6" width="12.75390625" style="1" customWidth="1"/>
    <col min="7" max="16384" width="9.00390625" style="1" customWidth="1"/>
  </cols>
  <sheetData>
    <row r="1" spans="1:6" s="1" customFormat="1" ht="22.5" customHeight="1">
      <c r="A1" s="2" t="s">
        <v>0</v>
      </c>
      <c r="B1" s="2"/>
      <c r="C1" s="2"/>
      <c r="D1" s="2"/>
      <c r="E1" s="2"/>
      <c r="F1" s="2"/>
    </row>
    <row r="2" spans="1:6" s="1" customFormat="1" ht="33" customHeight="1">
      <c r="A2" s="3" t="s">
        <v>1</v>
      </c>
      <c r="B2" s="3"/>
      <c r="C2" s="3"/>
      <c r="D2" s="3"/>
      <c r="E2" s="3"/>
      <c r="F2" s="3"/>
    </row>
    <row r="3" spans="1:6" s="1" customFormat="1" ht="16.5" customHeight="1">
      <c r="A3" s="4" t="s">
        <v>2</v>
      </c>
      <c r="B3" s="5" t="s">
        <v>3</v>
      </c>
      <c r="C3" s="4" t="s">
        <v>4</v>
      </c>
      <c r="D3" s="6" t="s">
        <v>5</v>
      </c>
      <c r="E3" s="6"/>
      <c r="F3" s="4" t="s">
        <v>6</v>
      </c>
    </row>
    <row r="4" spans="1:6" s="1" customFormat="1" ht="16.5" customHeight="1">
      <c r="A4" s="7"/>
      <c r="B4" s="8"/>
      <c r="C4" s="7"/>
      <c r="D4" s="6" t="s">
        <v>7</v>
      </c>
      <c r="E4" s="6" t="s">
        <v>8</v>
      </c>
      <c r="F4" s="7"/>
    </row>
    <row r="5" spans="1:6" s="1" customFormat="1" ht="16.5" customHeight="1">
      <c r="A5" s="6" t="s">
        <v>9</v>
      </c>
      <c r="B5" s="9" t="s">
        <v>10</v>
      </c>
      <c r="C5" s="6">
        <f>VLOOKUP(B5,'[1]附件1指标计算版（2021.9.14）'!B:H,7,0)</f>
        <v>132</v>
      </c>
      <c r="D5" s="6"/>
      <c r="E5" s="6">
        <f>VLOOKUP(B5,'[1]附件1指标计算版（2021.9.14）'!B:J,9,0)</f>
        <v>6</v>
      </c>
      <c r="F5" s="6">
        <f aca="true" t="shared" si="0" ref="F5:F36">C5+D5+E5</f>
        <v>138</v>
      </c>
    </row>
    <row r="6" spans="1:6" s="1" customFormat="1" ht="16.5" customHeight="1">
      <c r="A6" s="6" t="s">
        <v>11</v>
      </c>
      <c r="B6" s="9" t="s">
        <v>12</v>
      </c>
      <c r="C6" s="6">
        <f>VLOOKUP(B6,'[1]附件1指标计算版（2021.9.14）'!B:H,7,0)</f>
        <v>319</v>
      </c>
      <c r="D6" s="6"/>
      <c r="E6" s="6">
        <f>VLOOKUP(B6,'[1]附件1指标计算版（2021.9.14）'!B:J,9,0)</f>
        <v>13</v>
      </c>
      <c r="F6" s="6">
        <f t="shared" si="0"/>
        <v>332</v>
      </c>
    </row>
    <row r="7" spans="1:6" s="1" customFormat="1" ht="16.5" customHeight="1">
      <c r="A7" s="6" t="s">
        <v>13</v>
      </c>
      <c r="B7" s="9" t="s">
        <v>14</v>
      </c>
      <c r="C7" s="6">
        <f>VLOOKUP(B7,'[1]附件1指标计算版（2021.9.14）'!B:H,7,0)</f>
        <v>203</v>
      </c>
      <c r="D7" s="6"/>
      <c r="E7" s="6">
        <f>VLOOKUP(B7,'[1]附件1指标计算版（2021.9.14）'!B:J,9,0)</f>
        <v>2</v>
      </c>
      <c r="F7" s="6">
        <f t="shared" si="0"/>
        <v>205</v>
      </c>
    </row>
    <row r="8" spans="1:6" s="1" customFormat="1" ht="16.5" customHeight="1">
      <c r="A8" s="6" t="s">
        <v>15</v>
      </c>
      <c r="B8" s="9" t="s">
        <v>16</v>
      </c>
      <c r="C8" s="6">
        <f>VLOOKUP(B8,'[1]附件1指标计算版（2021.9.14）'!B:H,7,0)</f>
        <v>101</v>
      </c>
      <c r="D8" s="6"/>
      <c r="E8" s="6">
        <f>VLOOKUP(B8,'[1]附件1指标计算版（2021.9.14）'!B:J,9,0)</f>
        <v>1</v>
      </c>
      <c r="F8" s="6">
        <f t="shared" si="0"/>
        <v>102</v>
      </c>
    </row>
    <row r="9" spans="1:6" s="1" customFormat="1" ht="16.5" customHeight="1">
      <c r="A9" s="6" t="s">
        <v>17</v>
      </c>
      <c r="B9" s="9" t="s">
        <v>18</v>
      </c>
      <c r="C9" s="6">
        <f>VLOOKUP(B9,'[1]附件1指标计算版（2021.9.14）'!B:H,7,0)</f>
        <v>75</v>
      </c>
      <c r="D9" s="6"/>
      <c r="E9" s="6">
        <f>VLOOKUP(B9,'[1]附件1指标计算版（2021.9.14）'!B:J,9,0)</f>
        <v>1</v>
      </c>
      <c r="F9" s="6">
        <f t="shared" si="0"/>
        <v>76</v>
      </c>
    </row>
    <row r="10" spans="1:6" s="1" customFormat="1" ht="16.5" customHeight="1">
      <c r="A10" s="6" t="s">
        <v>19</v>
      </c>
      <c r="B10" s="9" t="s">
        <v>20</v>
      </c>
      <c r="C10" s="6">
        <f>VLOOKUP(B10,'[1]附件1指标计算版（2021.9.14）'!B:H,7,0)</f>
        <v>100</v>
      </c>
      <c r="D10" s="6"/>
      <c r="E10" s="6"/>
      <c r="F10" s="6">
        <f t="shared" si="0"/>
        <v>100</v>
      </c>
    </row>
    <row r="11" spans="1:6" s="1" customFormat="1" ht="16.5" customHeight="1">
      <c r="A11" s="6" t="s">
        <v>21</v>
      </c>
      <c r="B11" s="9" t="s">
        <v>22</v>
      </c>
      <c r="C11" s="6">
        <f>VLOOKUP(B11,'[1]附件1指标计算版（2021.9.14）'!B:H,7,0)</f>
        <v>654</v>
      </c>
      <c r="D11" s="6"/>
      <c r="E11" s="6">
        <f>VLOOKUP(B11,'[1]附件1指标计算版（2021.9.14）'!B:J,9,0)</f>
        <v>6</v>
      </c>
      <c r="F11" s="6">
        <f t="shared" si="0"/>
        <v>660</v>
      </c>
    </row>
    <row r="12" spans="1:6" s="1" customFormat="1" ht="16.5" customHeight="1">
      <c r="A12" s="6" t="s">
        <v>23</v>
      </c>
      <c r="B12" s="9" t="s">
        <v>24</v>
      </c>
      <c r="C12" s="6">
        <f>VLOOKUP(B12,'[1]附件1指标计算版（2021.9.14）'!B:H,7,0)</f>
        <v>194</v>
      </c>
      <c r="D12" s="6"/>
      <c r="E12" s="6"/>
      <c r="F12" s="6">
        <f t="shared" si="0"/>
        <v>194</v>
      </c>
    </row>
    <row r="13" spans="1:6" s="1" customFormat="1" ht="16.5" customHeight="1">
      <c r="A13" s="6" t="s">
        <v>25</v>
      </c>
      <c r="B13" s="9" t="s">
        <v>26</v>
      </c>
      <c r="C13" s="6">
        <f>VLOOKUP(B13,'[1]附件1指标计算版（2021.9.14）'!B:H,7,0)</f>
        <v>345</v>
      </c>
      <c r="D13" s="6"/>
      <c r="E13" s="6"/>
      <c r="F13" s="6">
        <f t="shared" si="0"/>
        <v>345</v>
      </c>
    </row>
    <row r="14" spans="1:6" s="1" customFormat="1" ht="16.5" customHeight="1">
      <c r="A14" s="6" t="s">
        <v>27</v>
      </c>
      <c r="B14" s="9" t="s">
        <v>28</v>
      </c>
      <c r="C14" s="6">
        <f>VLOOKUP(B14,'[1]附件1指标计算版（2021.9.14）'!B:H,7,0)</f>
        <v>171</v>
      </c>
      <c r="D14" s="6"/>
      <c r="E14" s="6"/>
      <c r="F14" s="6">
        <f t="shared" si="0"/>
        <v>171</v>
      </c>
    </row>
    <row r="15" spans="1:6" s="1" customFormat="1" ht="16.5" customHeight="1">
      <c r="A15" s="6" t="s">
        <v>29</v>
      </c>
      <c r="B15" s="9" t="s">
        <v>30</v>
      </c>
      <c r="C15" s="6">
        <f>VLOOKUP(B15,'[1]附件1指标计算版（2021.9.14）'!B:H,7,0)</f>
        <v>326</v>
      </c>
      <c r="D15" s="6"/>
      <c r="E15" s="6">
        <f>VLOOKUP(B15,'[1]附件1指标计算版（2021.9.14）'!B:J,9,0)</f>
        <v>1</v>
      </c>
      <c r="F15" s="6">
        <f t="shared" si="0"/>
        <v>327</v>
      </c>
    </row>
    <row r="16" spans="1:6" s="1" customFormat="1" ht="16.5" customHeight="1">
      <c r="A16" s="6" t="s">
        <v>31</v>
      </c>
      <c r="B16" s="9" t="s">
        <v>32</v>
      </c>
      <c r="C16" s="6">
        <f>VLOOKUP(B16,'[1]附件1指标计算版（2021.9.14）'!B:H,7,0)</f>
        <v>187</v>
      </c>
      <c r="D16" s="6"/>
      <c r="E16" s="6">
        <f>VLOOKUP(B16,'[1]附件1指标计算版（2021.9.14）'!B:J,9,0)</f>
        <v>1</v>
      </c>
      <c r="F16" s="6">
        <f t="shared" si="0"/>
        <v>188</v>
      </c>
    </row>
    <row r="17" spans="1:6" s="1" customFormat="1" ht="16.5" customHeight="1">
      <c r="A17" s="6" t="s">
        <v>33</v>
      </c>
      <c r="B17" s="9" t="s">
        <v>34</v>
      </c>
      <c r="C17" s="6">
        <f>VLOOKUP(B17,'[1]附件1指标计算版（2021.9.14）'!B:H,7,0)</f>
        <v>195</v>
      </c>
      <c r="D17" s="6"/>
      <c r="E17" s="6">
        <f>VLOOKUP(B17,'[1]附件1指标计算版（2021.9.14）'!B:J,9,0)</f>
        <v>2</v>
      </c>
      <c r="F17" s="6">
        <f t="shared" si="0"/>
        <v>197</v>
      </c>
    </row>
    <row r="18" spans="1:6" s="1" customFormat="1" ht="16.5" customHeight="1">
      <c r="A18" s="6" t="s">
        <v>35</v>
      </c>
      <c r="B18" s="9" t="s">
        <v>36</v>
      </c>
      <c r="C18" s="6">
        <f>VLOOKUP(B18,'[1]附件1指标计算版（2021.9.14）'!B:H,7,0)</f>
        <v>215</v>
      </c>
      <c r="D18" s="6"/>
      <c r="E18" s="6"/>
      <c r="F18" s="6">
        <f t="shared" si="0"/>
        <v>215</v>
      </c>
    </row>
    <row r="19" spans="1:6" s="1" customFormat="1" ht="16.5" customHeight="1">
      <c r="A19" s="6" t="s">
        <v>37</v>
      </c>
      <c r="B19" s="9" t="s">
        <v>38</v>
      </c>
      <c r="C19" s="6">
        <f>VLOOKUP(B19,'[1]附件1指标计算版（2021.9.14）'!B:H,7,0)</f>
        <v>278</v>
      </c>
      <c r="D19" s="6"/>
      <c r="E19" s="6">
        <f>VLOOKUP(B19,'[1]附件1指标计算版（2021.9.14）'!B:J,9,0)</f>
        <v>7</v>
      </c>
      <c r="F19" s="6">
        <f t="shared" si="0"/>
        <v>285</v>
      </c>
    </row>
    <row r="20" spans="1:6" s="1" customFormat="1" ht="16.5" customHeight="1">
      <c r="A20" s="6" t="s">
        <v>39</v>
      </c>
      <c r="B20" s="9" t="s">
        <v>40</v>
      </c>
      <c r="C20" s="6">
        <f>VLOOKUP(B20,'[1]附件1指标计算版（2021.9.14）'!B:H,7,0)</f>
        <v>486</v>
      </c>
      <c r="D20" s="6"/>
      <c r="E20" s="6">
        <f>VLOOKUP(B20,'[1]附件1指标计算版（2021.9.14）'!B:J,9,0)</f>
        <v>7</v>
      </c>
      <c r="F20" s="6">
        <f t="shared" si="0"/>
        <v>493</v>
      </c>
    </row>
    <row r="21" spans="1:6" s="1" customFormat="1" ht="16.5" customHeight="1">
      <c r="A21" s="6" t="s">
        <v>41</v>
      </c>
      <c r="B21" s="9" t="s">
        <v>42</v>
      </c>
      <c r="C21" s="6">
        <f>VLOOKUP(B21,'[1]附件1指标计算版（2021.9.14）'!B:H,7,0)</f>
        <v>251</v>
      </c>
      <c r="D21" s="6"/>
      <c r="E21" s="6">
        <f>VLOOKUP(B21,'[1]附件1指标计算版（2021.9.14）'!B:J,9,0)</f>
        <v>1</v>
      </c>
      <c r="F21" s="6">
        <f t="shared" si="0"/>
        <v>252</v>
      </c>
    </row>
    <row r="22" spans="1:6" s="1" customFormat="1" ht="16.5" customHeight="1">
      <c r="A22" s="6" t="s">
        <v>43</v>
      </c>
      <c r="B22" s="9" t="s">
        <v>44</v>
      </c>
      <c r="C22" s="6">
        <f>VLOOKUP(B22,'[1]附件1指标计算版（2021.9.14）'!B:H,7,0)</f>
        <v>233</v>
      </c>
      <c r="D22" s="6"/>
      <c r="E22" s="6"/>
      <c r="F22" s="6">
        <f t="shared" si="0"/>
        <v>233</v>
      </c>
    </row>
    <row r="23" spans="1:6" s="1" customFormat="1" ht="16.5" customHeight="1">
      <c r="A23" s="6" t="s">
        <v>45</v>
      </c>
      <c r="B23" s="9" t="s">
        <v>46</v>
      </c>
      <c r="C23" s="6">
        <f>VLOOKUP(B23,'[1]附件1指标计算版（2021.9.14）'!B:H,7,0)</f>
        <v>192</v>
      </c>
      <c r="D23" s="6"/>
      <c r="E23" s="6">
        <f>VLOOKUP(B23,'[1]附件1指标计算版（2021.9.14）'!B:J,9,0)</f>
        <v>1</v>
      </c>
      <c r="F23" s="6">
        <f t="shared" si="0"/>
        <v>193</v>
      </c>
    </row>
    <row r="24" spans="1:6" s="1" customFormat="1" ht="16.5" customHeight="1">
      <c r="A24" s="6" t="s">
        <v>47</v>
      </c>
      <c r="B24" s="9" t="s">
        <v>48</v>
      </c>
      <c r="C24" s="6">
        <f>VLOOKUP(B24,'[1]附件1指标计算版（2021.9.14）'!B:H,7,0)</f>
        <v>117</v>
      </c>
      <c r="D24" s="6"/>
      <c r="E24" s="6"/>
      <c r="F24" s="6">
        <f t="shared" si="0"/>
        <v>117</v>
      </c>
    </row>
    <row r="25" spans="1:6" s="1" customFormat="1" ht="16.5" customHeight="1">
      <c r="A25" s="6" t="s">
        <v>49</v>
      </c>
      <c r="B25" s="9" t="s">
        <v>50</v>
      </c>
      <c r="C25" s="6">
        <f>VLOOKUP(B25,'[1]附件1指标计算版（2021.9.14）'!B:H,7,0)</f>
        <v>27</v>
      </c>
      <c r="D25" s="6"/>
      <c r="E25" s="6"/>
      <c r="F25" s="6">
        <f t="shared" si="0"/>
        <v>27</v>
      </c>
    </row>
    <row r="26" spans="1:6" s="1" customFormat="1" ht="16.5" customHeight="1">
      <c r="A26" s="6" t="s">
        <v>51</v>
      </c>
      <c r="B26" s="9" t="s">
        <v>52</v>
      </c>
      <c r="C26" s="6"/>
      <c r="D26" s="6"/>
      <c r="E26" s="6">
        <f>VLOOKUP(B26,'[1]附件1指标计算版（2021.9.14）'!B:J,9,0)</f>
        <v>9</v>
      </c>
      <c r="F26" s="6">
        <f t="shared" si="0"/>
        <v>9</v>
      </c>
    </row>
    <row r="27" spans="1:6" s="1" customFormat="1" ht="16.5" customHeight="1">
      <c r="A27" s="6" t="s">
        <v>53</v>
      </c>
      <c r="B27" s="9" t="s">
        <v>54</v>
      </c>
      <c r="C27" s="6">
        <f>VLOOKUP(B27,'[1]附件1指标计算版（2021.9.14）'!B:H,7,0)</f>
        <v>236</v>
      </c>
      <c r="D27" s="6"/>
      <c r="E27" s="6">
        <f>VLOOKUP(B27,'[1]附件1指标计算版（2021.9.14）'!B:J,9,0)</f>
        <v>5</v>
      </c>
      <c r="F27" s="6">
        <f t="shared" si="0"/>
        <v>241</v>
      </c>
    </row>
    <row r="28" spans="1:6" s="1" customFormat="1" ht="16.5" customHeight="1">
      <c r="A28" s="6" t="s">
        <v>55</v>
      </c>
      <c r="B28" s="9" t="s">
        <v>56</v>
      </c>
      <c r="C28" s="6">
        <f>VLOOKUP(B28,'[1]附件1指标计算版（2021.9.14）'!B:H,7,0)</f>
        <v>96</v>
      </c>
      <c r="D28" s="6"/>
      <c r="E28" s="6">
        <f>VLOOKUP(B28,'[1]附件1指标计算版（2021.9.14）'!B:J,9,0)</f>
        <v>3</v>
      </c>
      <c r="F28" s="6">
        <f t="shared" si="0"/>
        <v>99</v>
      </c>
    </row>
    <row r="29" spans="1:6" s="1" customFormat="1" ht="16.5" customHeight="1">
      <c r="A29" s="6" t="s">
        <v>57</v>
      </c>
      <c r="B29" s="9" t="s">
        <v>58</v>
      </c>
      <c r="C29" s="6">
        <f>VLOOKUP(B29,'[1]附件1指标计算版（2021.9.14）'!B:H,7,0)</f>
        <v>112</v>
      </c>
      <c r="D29" s="6"/>
      <c r="E29" s="6">
        <f>VLOOKUP(B29,'[1]附件1指标计算版（2021.9.14）'!B:J,9,0)</f>
        <v>7</v>
      </c>
      <c r="F29" s="6">
        <f t="shared" si="0"/>
        <v>119</v>
      </c>
    </row>
    <row r="30" spans="1:6" s="1" customFormat="1" ht="16.5" customHeight="1">
      <c r="A30" s="6" t="s">
        <v>59</v>
      </c>
      <c r="B30" s="9" t="s">
        <v>60</v>
      </c>
      <c r="C30" s="6">
        <f>VLOOKUP(B30,'[1]附件1指标计算版（2021.9.14）'!B:H,7,0)</f>
        <v>47</v>
      </c>
      <c r="D30" s="6"/>
      <c r="E30" s="6"/>
      <c r="F30" s="6">
        <f t="shared" si="0"/>
        <v>47</v>
      </c>
    </row>
    <row r="31" spans="1:6" s="1" customFormat="1" ht="16.5" customHeight="1">
      <c r="A31" s="6" t="s">
        <v>61</v>
      </c>
      <c r="B31" s="9" t="s">
        <v>62</v>
      </c>
      <c r="C31" s="6">
        <f>VLOOKUP(B31,'[1]附件1指标计算版（2021.9.14）'!B:H,7,0)</f>
        <v>68</v>
      </c>
      <c r="D31" s="6"/>
      <c r="E31" s="6">
        <f>VLOOKUP(B31,'[1]附件1指标计算版（2021.9.14）'!B:J,9,0)</f>
        <v>1</v>
      </c>
      <c r="F31" s="6">
        <f t="shared" si="0"/>
        <v>69</v>
      </c>
    </row>
    <row r="32" spans="1:6" s="1" customFormat="1" ht="16.5" customHeight="1">
      <c r="A32" s="6" t="s">
        <v>63</v>
      </c>
      <c r="B32" s="9" t="s">
        <v>64</v>
      </c>
      <c r="C32" s="6">
        <f>VLOOKUP(B32,'[1]附件1指标计算版（2021.9.14）'!B:H,7,0)</f>
        <v>49</v>
      </c>
      <c r="D32" s="6"/>
      <c r="E32" s="6">
        <f>VLOOKUP(B32,'[1]附件1指标计算版（2021.9.14）'!B:J,9,0)</f>
        <v>1</v>
      </c>
      <c r="F32" s="6">
        <f t="shared" si="0"/>
        <v>50</v>
      </c>
    </row>
    <row r="33" spans="1:6" s="1" customFormat="1" ht="16.5" customHeight="1">
      <c r="A33" s="6" t="s">
        <v>65</v>
      </c>
      <c r="B33" s="9" t="s">
        <v>66</v>
      </c>
      <c r="C33" s="6">
        <f>VLOOKUP(B33,'[1]附件1指标计算版（2021.9.14）'!B:H,7,0)</f>
        <v>66</v>
      </c>
      <c r="D33" s="6"/>
      <c r="E33" s="6"/>
      <c r="F33" s="6">
        <f t="shared" si="0"/>
        <v>66</v>
      </c>
    </row>
    <row r="34" spans="1:6" s="1" customFormat="1" ht="16.5" customHeight="1">
      <c r="A34" s="6" t="s">
        <v>67</v>
      </c>
      <c r="B34" s="9" t="s">
        <v>68</v>
      </c>
      <c r="C34" s="6">
        <f>VLOOKUP(B34,'[1]附件1指标计算版（2021.9.14）'!B:H,7,0)</f>
        <v>75</v>
      </c>
      <c r="D34" s="6"/>
      <c r="E34" s="6"/>
      <c r="F34" s="6">
        <f t="shared" si="0"/>
        <v>75</v>
      </c>
    </row>
    <row r="35" spans="1:6" s="1" customFormat="1" ht="16.5" customHeight="1">
      <c r="A35" s="6">
        <v>31</v>
      </c>
      <c r="B35" s="9" t="s">
        <v>69</v>
      </c>
      <c r="C35" s="6">
        <f>VLOOKUP(B35,'[1]附件1指标计算版（2021.9.14）'!B:H,7,0)</f>
        <v>55</v>
      </c>
      <c r="D35" s="6"/>
      <c r="E35" s="6">
        <f>VLOOKUP(B35,'[1]附件1指标计算版（2021.9.14）'!B:J,9,0)</f>
        <v>1</v>
      </c>
      <c r="F35" s="6">
        <f t="shared" si="0"/>
        <v>56</v>
      </c>
    </row>
    <row r="36" spans="1:6" s="1" customFormat="1" ht="16.5" customHeight="1">
      <c r="A36" s="6">
        <v>32</v>
      </c>
      <c r="B36" s="9" t="s">
        <v>70</v>
      </c>
      <c r="C36" s="6">
        <f>VLOOKUP(B36,'[1]附件1指标计算版（2021.9.14）'!B:H,7,0)</f>
        <v>42</v>
      </c>
      <c r="D36" s="6"/>
      <c r="E36" s="6"/>
      <c r="F36" s="6">
        <f t="shared" si="0"/>
        <v>42</v>
      </c>
    </row>
    <row r="37" spans="1:6" s="1" customFormat="1" ht="16.5" customHeight="1">
      <c r="A37" s="10" t="s">
        <v>71</v>
      </c>
      <c r="B37" s="11"/>
      <c r="C37" s="6">
        <f>SUM(C5:C36)</f>
        <v>5647</v>
      </c>
      <c r="D37" s="6"/>
      <c r="E37" s="6">
        <f>SUM(E5:E35)</f>
        <v>76</v>
      </c>
      <c r="F37" s="6">
        <f>SUM(F5:F36)</f>
        <v>5723</v>
      </c>
    </row>
    <row r="38" spans="1:6" ht="15" customHeight="1">
      <c r="A38" s="12" t="s">
        <v>72</v>
      </c>
      <c r="B38" s="13"/>
      <c r="C38" s="13"/>
      <c r="D38" s="13"/>
      <c r="E38" s="13"/>
      <c r="F38" s="14"/>
    </row>
  </sheetData>
  <sheetProtection/>
  <mergeCells count="9">
    <mergeCell ref="A1:F1"/>
    <mergeCell ref="A2:F2"/>
    <mergeCell ref="D3:E3"/>
    <mergeCell ref="A37:B37"/>
    <mergeCell ref="A38:F38"/>
    <mergeCell ref="A3:A4"/>
    <mergeCell ref="B3:B4"/>
    <mergeCell ref="C3:C4"/>
    <mergeCell ref="F3:F4"/>
  </mergeCells>
  <conditionalFormatting sqref="B1:B4 B25:B37 B39:B65536">
    <cfRule type="expression" priority="1" dxfId="0" stopIfTrue="1">
      <formula>AND(COUNTIF($B$1:$B$4,B1)+COUNTIF($B$25:$B$37,B1)+COUNTIF($B$39:$B$65536,B1)&gt;1,NOT(ISBLANK(B1)))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2018-09-27T10:21:02Z</dcterms:created>
  <dcterms:modified xsi:type="dcterms:W3CDTF">2021-09-15T09:24:11Z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B42DBE8E1F6146A49A1926E3178BCF68</vt:lpwstr>
  </property>
</Properties>
</file>